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Hoja1!$B$88</definedName>
    <definedName name="GASTO_E_FIN_02">Hoja1!$C$88</definedName>
    <definedName name="GASTO_E_FIN_03">Hoja1!$D$88</definedName>
    <definedName name="GASTO_E_FIN_04">Hoja1!$E$88</definedName>
    <definedName name="GASTO_E_FIN_05">Hoja1!$F$88</definedName>
    <definedName name="GASTO_E_FIN_06">Hoja1!$G$88</definedName>
    <definedName name="GASTO_E_T1">Hoja1!$B$66</definedName>
    <definedName name="GASTO_E_T2">Hoja1!$C$66</definedName>
    <definedName name="GASTO_E_T3">Hoja1!$D$66</definedName>
    <definedName name="GASTO_E_T4">Hoja1!$E$66</definedName>
    <definedName name="GASTO_E_T5">Hoja1!$F$66</definedName>
    <definedName name="GASTO_E_T6">Hoja1!$G$66</definedName>
    <definedName name="GASTO_NE_FIN_01">Hoja1!$B$65</definedName>
    <definedName name="GASTO_NE_FIN_02">Hoja1!$C$65</definedName>
    <definedName name="GASTO_NE_FIN_03">Hoja1!$D$65</definedName>
    <definedName name="GASTO_NE_FIN_04">Hoja1!$E$65</definedName>
    <definedName name="GASTO_NE_FIN_05">Hoja1!$F$65</definedName>
    <definedName name="GASTO_NE_FIN_06">Hoja1!$G$65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 s="1"/>
  <c r="F66" i="1"/>
  <c r="E66" i="1"/>
  <c r="D66" i="1"/>
  <c r="C66" i="1"/>
  <c r="B66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9" i="1"/>
  <c r="F89" i="1" s="1"/>
  <c r="E9" i="1"/>
  <c r="E89" i="1" s="1"/>
  <c r="D9" i="1"/>
  <c r="D89" i="1" s="1"/>
  <c r="C9" i="1"/>
  <c r="C89" i="1" s="1"/>
  <c r="B9" i="1"/>
  <c r="B89" i="1" s="1"/>
  <c r="A5" i="1"/>
  <c r="A2" i="1"/>
  <c r="G89" i="1" l="1"/>
</calcChain>
</file>

<file path=xl/sharedStrings.xml><?xml version="1.0" encoding="utf-8"?>
<sst xmlns="http://schemas.openxmlformats.org/spreadsheetml/2006/main" count="93" uniqueCount="71">
  <si>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</si>
  <si>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</si>
  <si>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</si>
  <si>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</si>
  <si>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</si>
  <si>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</si>
  <si>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</si>
  <si>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</si>
  <si>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</si>
  <si>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</si>
  <si>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</si>
  <si>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</si>
  <si>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</si>
  <si>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 xml:space="preserve">    31111-0101  PRESIDENCIA MUNICIPAL</t>
  </si>
  <si>
    <t xml:space="preserve">    31111-0102  SINDICATURA Y REGIDURIA</t>
  </si>
  <si>
    <t xml:space="preserve">    31111-0103  SECRETARIA PARTICULAR</t>
  </si>
  <si>
    <t xml:space="preserve">    31111-0104  UNIDAD DE ACCESO A L</t>
  </si>
  <si>
    <t xml:space="preserve">    31111-0105  JUZGADO MUNICIPAL</t>
  </si>
  <si>
    <t xml:space="preserve">    31111-0106  COMUNICACION SOCIAL</t>
  </si>
  <si>
    <t xml:space="preserve">    31111-0107  SECRETARIA EJECUTIVA</t>
  </si>
  <si>
    <t xml:space="preserve">    31111-0109  ATENCIÓN CIUDADANA</t>
  </si>
  <si>
    <t xml:space="preserve">    31111-0110  JEFATURA DE GABINETE</t>
  </si>
  <si>
    <t xml:space="preserve">    31111-0201  SRIA. DEL H. AYUNTAM</t>
  </si>
  <si>
    <t xml:space="preserve">    31111-0202  DEPARTAMENTO DE FISC</t>
  </si>
  <si>
    <t xml:space="preserve">    31111-0203  OFICINA DE RECLUTAMIENTO</t>
  </si>
  <si>
    <t xml:space="preserve">    31111-0204  ASUNTOS JURIDICOS</t>
  </si>
  <si>
    <t xml:space="preserve">    31111-0205  ASUNTOS INTERNOS</t>
  </si>
  <si>
    <t xml:space="preserve">    31111-0206  ARCHIVO MUNICIPAL</t>
  </si>
  <si>
    <t xml:space="preserve">    31111-0207  DERECHOS HUMANOS</t>
  </si>
  <si>
    <t xml:space="preserve">    31111-0301  TESORERIA</t>
  </si>
  <si>
    <t xml:space="preserve">    31111-0302  DIRECCION DE INGRESOS</t>
  </si>
  <si>
    <t xml:space="preserve">    31111-0303  DIRECCION DE EGRESOS</t>
  </si>
  <si>
    <t xml:space="preserve">    31111-0304  DEPARTAMENTO DE ADQU</t>
  </si>
  <si>
    <t xml:space="preserve">    31111-0305  DEPARTAMENTO DE RECU</t>
  </si>
  <si>
    <t xml:space="preserve">    31111-0306  DEPARTAMENTO DE SERV</t>
  </si>
  <si>
    <t xml:space="preserve">    31111-0307  DEPARTAMENTO DE INFO</t>
  </si>
  <si>
    <t xml:space="preserve">    31111-0308  CATASTRO</t>
  </si>
  <si>
    <t xml:space="preserve">    31111-0309  IMPUESTOS INMOBILIARIOS</t>
  </si>
  <si>
    <t xml:space="preserve">    31111-0310  EJECUCIÓN FISCAL</t>
  </si>
  <si>
    <t xml:space="preserve">    31111-0311  OFICIALIA MAYOR</t>
  </si>
  <si>
    <t xml:space="preserve">    31111-0401  DIRECCION DE SERVICI</t>
  </si>
  <si>
    <t xml:space="preserve">    31111-0402  LIMPIA</t>
  </si>
  <si>
    <t xml:space="preserve">    31111-0403  PARQUES Y JARDINES</t>
  </si>
  <si>
    <t xml:space="preserve">    31111-0404  MERCADOS</t>
  </si>
  <si>
    <t xml:space="preserve">    31111-0405  RASTRO</t>
  </si>
  <si>
    <t xml:space="preserve">    31111-0406  PANTEONES</t>
  </si>
  <si>
    <t xml:space="preserve">    31111-0407  ALUMBRADO PUBLICO</t>
  </si>
  <si>
    <t xml:space="preserve">    31111-0501  DIRECCION DE DESARRO</t>
  </si>
  <si>
    <t xml:space="preserve">    31111-0502  DIRECCION DE ECOLOGIA</t>
  </si>
  <si>
    <t xml:space="preserve">    31111-0503  PLANEACION URBANA MU</t>
  </si>
  <si>
    <t xml:space="preserve">    31111-0601  DIRECCION DE FOMENTO</t>
  </si>
  <si>
    <t xml:space="preserve">    31111-0701  DIRECCION DE DESARRO</t>
  </si>
  <si>
    <t xml:space="preserve">    31111-0702  PROMOCIÓN RURAL</t>
  </si>
  <si>
    <t xml:space="preserve">    31111-0703  COPLADEM</t>
  </si>
  <si>
    <t xml:space="preserve">    31111-0801  DIRECCION DE EDUCACI</t>
  </si>
  <si>
    <t xml:space="preserve">    31111-0802  CASA DE LA CULTURA</t>
  </si>
  <si>
    <t xml:space="preserve">    31111-0901  COMUDAJ</t>
  </si>
  <si>
    <t xml:space="preserve">    31111-1001  DIRECCION GENERAL DE</t>
  </si>
  <si>
    <t xml:space="preserve">    31111-1002  SUBDIRECCION DE TRAN</t>
  </si>
  <si>
    <t xml:space="preserve">    31111-1003  DEPARTAMENTO DE TRAN</t>
  </si>
  <si>
    <t xml:space="preserve">    31111-1005  RECLUSORIO MUNICIPAL</t>
  </si>
  <si>
    <t xml:space="preserve">    31111-1006  PROTECCION CIVIL</t>
  </si>
  <si>
    <t xml:space="preserve">    31111-1007  CENTRAL DE EMERGECIA</t>
  </si>
  <si>
    <t xml:space="preserve">    31111-1008  DIR PREV. DEL DELITO</t>
  </si>
  <si>
    <t xml:space="preserve">    31111-1101  OBRA PUBLICA</t>
  </si>
  <si>
    <t xml:space="preserve">    31111-1201  CONTRALORIA MUNICIPAL</t>
  </si>
  <si>
    <t xml:space="preserve">    31111-1301  INSTITUTO DE LA MUJER</t>
  </si>
  <si>
    <t xml:space="preserve">    31111-1401  INSTITUTO MUNICIPAL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</si>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</sst>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~1\AppData\Local\Temp\Rar$DIa3164.31120\0361_IDF_MSIL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ENTE_PUBLICO_A</f>
        <v>MUNICIPIO DE SILAO DE LA VICTORIA, Gobierno del Estado de Guanajuato (a)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5" t="str">
        <f>TRIMESTRE</f>
        <v>Del 1 de enero al 30 de septiembre de 2022 (b)</v>
      </c>
      <c r="B5" s="6"/>
      <c r="C5" s="6"/>
      <c r="D5" s="6"/>
      <c r="E5" s="6"/>
      <c r="F5" s="6"/>
      <c r="G5" s="7"/>
    </row>
    <row r="6" spans="1:7" ht="14.4" x14ac:dyDescent="0.3">
      <c r="A6" s="8" t="s">
        <v>3</v>
      </c>
      <c r="B6" s="9"/>
      <c r="C6" s="9"/>
      <c r="D6" s="9"/>
      <c r="E6" s="9"/>
      <c r="F6" s="9"/>
      <c r="G6" s="10"/>
    </row>
    <row r="7" spans="1:7" ht="14.4" x14ac:dyDescent="0.3">
      <c r="A7" s="11" t="s">
        <v>4</v>
      </c>
      <c r="B7" s="12" t="s">
        <v>5</v>
      </c>
      <c r="C7" s="12"/>
      <c r="D7" s="12"/>
      <c r="E7" s="12"/>
      <c r="F7" s="12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5" t="s">
        <v>9</v>
      </c>
      <c r="E8" s="15" t="s">
        <v>10</v>
      </c>
      <c r="F8" s="15" t="s">
        <v>11</v>
      </c>
      <c r="G8" s="17"/>
    </row>
    <row r="9" spans="1:7" ht="14.4" x14ac:dyDescent="0.3">
      <c r="A9" s="18" t="s">
        <v>12</v>
      </c>
      <c r="B9" s="19">
        <f>SUM(B10:GASTO_NE_FIN_01)</f>
        <v>496041753.20000005</v>
      </c>
      <c r="C9" s="19">
        <f>SUM(C10:GASTO_NE_FIN_02)</f>
        <v>91872598.719999999</v>
      </c>
      <c r="D9" s="19">
        <f>SUM(D10:GASTO_NE_FIN_03)</f>
        <v>587914351.91999984</v>
      </c>
      <c r="E9" s="19">
        <f>SUM(E10:GASTO_NE_FIN_04)</f>
        <v>365401901.53999996</v>
      </c>
      <c r="F9" s="19">
        <f>SUM(F10:GASTO_NE_FIN_05)</f>
        <v>361524382.79000008</v>
      </c>
      <c r="G9" s="19">
        <f>SUM(G10:GASTO_NE_FIN_06)</f>
        <v>222512450.38</v>
      </c>
    </row>
    <row r="10" spans="1:7" s="22" customFormat="1" ht="14.4" x14ac:dyDescent="0.3">
      <c r="A10" s="20" t="s">
        <v>13</v>
      </c>
      <c r="B10" s="21">
        <v>5517249.6299999999</v>
      </c>
      <c r="C10" s="21">
        <v>587137.04999999981</v>
      </c>
      <c r="D10" s="21">
        <v>6104386.6799999997</v>
      </c>
      <c r="E10" s="21">
        <v>4078024.13</v>
      </c>
      <c r="F10" s="21">
        <v>4076071.13</v>
      </c>
      <c r="G10" s="21">
        <f>D10-E10</f>
        <v>2026362.5499999998</v>
      </c>
    </row>
    <row r="11" spans="1:7" s="22" customFormat="1" ht="14.4" x14ac:dyDescent="0.3">
      <c r="A11" s="20" t="s">
        <v>14</v>
      </c>
      <c r="B11" s="21">
        <v>20318577.579999998</v>
      </c>
      <c r="C11" s="21">
        <v>595433.46000000089</v>
      </c>
      <c r="D11" s="21">
        <v>20914011.039999999</v>
      </c>
      <c r="E11" s="21">
        <v>14704657.939999999</v>
      </c>
      <c r="F11" s="21">
        <v>14664273.460000001</v>
      </c>
      <c r="G11" s="21">
        <f t="shared" ref="G11:G64" si="0">D11-E11</f>
        <v>6209353.0999999996</v>
      </c>
    </row>
    <row r="12" spans="1:7" s="22" customFormat="1" ht="14.4" x14ac:dyDescent="0.3">
      <c r="A12" s="20" t="s">
        <v>15</v>
      </c>
      <c r="B12" s="21">
        <v>6838185.1900000004</v>
      </c>
      <c r="C12" s="21">
        <v>2857743.1399999997</v>
      </c>
      <c r="D12" s="21">
        <v>9695928.3300000001</v>
      </c>
      <c r="E12" s="21">
        <v>5571088.7199999997</v>
      </c>
      <c r="F12" s="21">
        <v>5135532.72</v>
      </c>
      <c r="G12" s="21">
        <f t="shared" si="0"/>
        <v>4124839.6100000003</v>
      </c>
    </row>
    <row r="13" spans="1:7" s="22" customFormat="1" ht="14.4" x14ac:dyDescent="0.3">
      <c r="A13" s="20" t="s">
        <v>16</v>
      </c>
      <c r="B13" s="21">
        <v>841582.82</v>
      </c>
      <c r="C13" s="21">
        <v>-99085.539999999921</v>
      </c>
      <c r="D13" s="21">
        <v>742497.28000000003</v>
      </c>
      <c r="E13" s="21">
        <v>446004.07</v>
      </c>
      <c r="F13" s="21">
        <v>446004.07</v>
      </c>
      <c r="G13" s="21">
        <f t="shared" si="0"/>
        <v>296493.21000000002</v>
      </c>
    </row>
    <row r="14" spans="1:7" s="22" customFormat="1" ht="14.4" x14ac:dyDescent="0.3">
      <c r="A14" s="20" t="s">
        <v>17</v>
      </c>
      <c r="B14" s="21">
        <v>1112475.02</v>
      </c>
      <c r="C14" s="21">
        <v>-559953.30000000005</v>
      </c>
      <c r="D14" s="21">
        <v>552521.72</v>
      </c>
      <c r="E14" s="21">
        <v>293589.39</v>
      </c>
      <c r="F14" s="21">
        <v>293589.39</v>
      </c>
      <c r="G14" s="21">
        <f t="shared" si="0"/>
        <v>258932.32999999996</v>
      </c>
    </row>
    <row r="15" spans="1:7" s="22" customFormat="1" ht="14.4" x14ac:dyDescent="0.3">
      <c r="A15" s="20" t="s">
        <v>18</v>
      </c>
      <c r="B15" s="21">
        <v>6404220.3499999996</v>
      </c>
      <c r="C15" s="21">
        <v>198286.81000000052</v>
      </c>
      <c r="D15" s="21">
        <v>6602507.1600000001</v>
      </c>
      <c r="E15" s="21">
        <v>3504279.79</v>
      </c>
      <c r="F15" s="21">
        <v>3503267.79</v>
      </c>
      <c r="G15" s="21">
        <f t="shared" si="0"/>
        <v>3098227.37</v>
      </c>
    </row>
    <row r="16" spans="1:7" s="22" customFormat="1" ht="14.4" x14ac:dyDescent="0.3">
      <c r="A16" s="20" t="s">
        <v>19</v>
      </c>
      <c r="B16" s="21">
        <v>1179107.25</v>
      </c>
      <c r="C16" s="21">
        <v>-96866.679999999935</v>
      </c>
      <c r="D16" s="21">
        <v>1082240.57</v>
      </c>
      <c r="E16" s="21">
        <v>643495.92000000004</v>
      </c>
      <c r="F16" s="21">
        <v>643495.92000000004</v>
      </c>
      <c r="G16" s="21">
        <f t="shared" si="0"/>
        <v>438744.65</v>
      </c>
    </row>
    <row r="17" spans="1:7" s="22" customFormat="1" ht="14.4" x14ac:dyDescent="0.3">
      <c r="A17" s="20" t="s">
        <v>20</v>
      </c>
      <c r="B17" s="21">
        <v>2398200.0699999998</v>
      </c>
      <c r="C17" s="21">
        <v>1231.3700000001118</v>
      </c>
      <c r="D17" s="21">
        <v>2399431.44</v>
      </c>
      <c r="E17" s="21">
        <v>1528493.45</v>
      </c>
      <c r="F17" s="21">
        <v>1528353.45</v>
      </c>
      <c r="G17" s="21">
        <f t="shared" si="0"/>
        <v>870937.99</v>
      </c>
    </row>
    <row r="18" spans="1:7" s="22" customFormat="1" ht="14.4" x14ac:dyDescent="0.3">
      <c r="A18" s="20" t="s">
        <v>21</v>
      </c>
      <c r="B18" s="21">
        <v>1742104.45</v>
      </c>
      <c r="C18" s="21">
        <v>-1661875.3699999999</v>
      </c>
      <c r="D18" s="21">
        <v>80229.08</v>
      </c>
      <c r="E18" s="21">
        <v>0</v>
      </c>
      <c r="F18" s="21">
        <v>-352.8</v>
      </c>
      <c r="G18" s="21">
        <f t="shared" si="0"/>
        <v>80229.08</v>
      </c>
    </row>
    <row r="19" spans="1:7" s="22" customFormat="1" ht="14.4" x14ac:dyDescent="0.3">
      <c r="A19" s="20" t="s">
        <v>22</v>
      </c>
      <c r="B19" s="21">
        <v>4699507.59</v>
      </c>
      <c r="C19" s="21">
        <v>144794.96999999974</v>
      </c>
      <c r="D19" s="21">
        <v>4844302.5599999996</v>
      </c>
      <c r="E19" s="21">
        <v>3010524.17</v>
      </c>
      <c r="F19" s="21">
        <v>2994537.46</v>
      </c>
      <c r="G19" s="21">
        <f t="shared" si="0"/>
        <v>1833778.3899999997</v>
      </c>
    </row>
    <row r="20" spans="1:7" s="22" customFormat="1" ht="14.4" x14ac:dyDescent="0.3">
      <c r="A20" s="20" t="s">
        <v>23</v>
      </c>
      <c r="B20" s="21">
        <v>1418703.9</v>
      </c>
      <c r="C20" s="21">
        <v>-151765.17999999993</v>
      </c>
      <c r="D20" s="21">
        <v>1266938.72</v>
      </c>
      <c r="E20" s="21">
        <v>735745.36</v>
      </c>
      <c r="F20" s="21">
        <v>730739.37</v>
      </c>
      <c r="G20" s="21">
        <f t="shared" si="0"/>
        <v>531193.36</v>
      </c>
    </row>
    <row r="21" spans="1:7" s="22" customFormat="1" ht="14.4" x14ac:dyDescent="0.3">
      <c r="A21" s="20" t="s">
        <v>24</v>
      </c>
      <c r="B21" s="21">
        <v>352789.23</v>
      </c>
      <c r="C21" s="21">
        <v>-7452.0199999999604</v>
      </c>
      <c r="D21" s="21">
        <v>345337.21</v>
      </c>
      <c r="E21" s="21">
        <v>198133.53</v>
      </c>
      <c r="F21" s="21">
        <v>194483.53</v>
      </c>
      <c r="G21" s="21">
        <f t="shared" si="0"/>
        <v>147203.68000000002</v>
      </c>
    </row>
    <row r="22" spans="1:7" s="22" customFormat="1" ht="14.4" x14ac:dyDescent="0.3">
      <c r="A22" s="20" t="s">
        <v>25</v>
      </c>
      <c r="B22" s="21">
        <v>1290285.55</v>
      </c>
      <c r="C22" s="21">
        <v>319640.39999999991</v>
      </c>
      <c r="D22" s="21">
        <v>1609925.95</v>
      </c>
      <c r="E22" s="21">
        <v>899670.53</v>
      </c>
      <c r="F22" s="21">
        <v>896455.21</v>
      </c>
      <c r="G22" s="21">
        <f t="shared" si="0"/>
        <v>710255.41999999993</v>
      </c>
    </row>
    <row r="23" spans="1:7" s="22" customFormat="1" ht="14.4" x14ac:dyDescent="0.3">
      <c r="A23" s="20" t="s">
        <v>26</v>
      </c>
      <c r="B23" s="21">
        <v>646371.73</v>
      </c>
      <c r="C23" s="21">
        <v>-41141.5</v>
      </c>
      <c r="D23" s="21">
        <v>605230.23</v>
      </c>
      <c r="E23" s="21">
        <v>388824.78</v>
      </c>
      <c r="F23" s="21">
        <v>388824.78</v>
      </c>
      <c r="G23" s="21">
        <f t="shared" si="0"/>
        <v>216405.44999999995</v>
      </c>
    </row>
    <row r="24" spans="1:7" s="22" customFormat="1" ht="14.4" x14ac:dyDescent="0.3">
      <c r="A24" s="20" t="s">
        <v>27</v>
      </c>
      <c r="B24" s="21">
        <v>814257.24</v>
      </c>
      <c r="C24" s="21">
        <v>153471.85999999999</v>
      </c>
      <c r="D24" s="21">
        <v>967729.1</v>
      </c>
      <c r="E24" s="21">
        <v>471381.38</v>
      </c>
      <c r="F24" s="21">
        <v>471325.38</v>
      </c>
      <c r="G24" s="21">
        <f t="shared" si="0"/>
        <v>496347.72</v>
      </c>
    </row>
    <row r="25" spans="1:7" s="22" customFormat="1" ht="14.4" x14ac:dyDescent="0.3">
      <c r="A25" s="20" t="s">
        <v>28</v>
      </c>
      <c r="B25" s="21">
        <v>6519950.8600000003</v>
      </c>
      <c r="C25" s="21">
        <v>-5974998.0899999999</v>
      </c>
      <c r="D25" s="21">
        <v>544952.77</v>
      </c>
      <c r="E25" s="21">
        <v>289088.45</v>
      </c>
      <c r="F25" s="21">
        <v>289088.45</v>
      </c>
      <c r="G25" s="21">
        <f t="shared" si="0"/>
        <v>255864.32000000001</v>
      </c>
    </row>
    <row r="26" spans="1:7" s="22" customFormat="1" ht="14.4" x14ac:dyDescent="0.3">
      <c r="A26" s="20" t="s">
        <v>29</v>
      </c>
      <c r="B26" s="21">
        <v>82460415.640000001</v>
      </c>
      <c r="C26" s="21">
        <v>29210486.299999997</v>
      </c>
      <c r="D26" s="21">
        <v>111670901.94</v>
      </c>
      <c r="E26" s="21">
        <v>66560326.600000001</v>
      </c>
      <c r="F26" s="21">
        <v>66538903.810000002</v>
      </c>
      <c r="G26" s="21">
        <f t="shared" si="0"/>
        <v>45110575.339999996</v>
      </c>
    </row>
    <row r="27" spans="1:7" s="22" customFormat="1" ht="14.4" x14ac:dyDescent="0.3">
      <c r="A27" s="20" t="s">
        <v>30</v>
      </c>
      <c r="B27" s="21">
        <v>2509491.2000000002</v>
      </c>
      <c r="C27" s="21">
        <v>279235.27</v>
      </c>
      <c r="D27" s="21">
        <v>2788726.47</v>
      </c>
      <c r="E27" s="21">
        <v>1188651.27</v>
      </c>
      <c r="F27" s="21">
        <v>1182640.8700000001</v>
      </c>
      <c r="G27" s="21">
        <f t="shared" si="0"/>
        <v>1600075.2000000002</v>
      </c>
    </row>
    <row r="28" spans="1:7" s="22" customFormat="1" ht="14.4" x14ac:dyDescent="0.3">
      <c r="A28" s="20" t="s">
        <v>31</v>
      </c>
      <c r="B28" s="21">
        <v>3610394.97</v>
      </c>
      <c r="C28" s="21">
        <v>1047527.7799999998</v>
      </c>
      <c r="D28" s="21">
        <v>4657922.75</v>
      </c>
      <c r="E28" s="21">
        <v>1687369.52</v>
      </c>
      <c r="F28" s="21">
        <v>1686169.52</v>
      </c>
      <c r="G28" s="21">
        <f t="shared" si="0"/>
        <v>2970553.23</v>
      </c>
    </row>
    <row r="29" spans="1:7" s="22" customFormat="1" ht="14.4" x14ac:dyDescent="0.3">
      <c r="A29" s="20" t="s">
        <v>32</v>
      </c>
      <c r="B29" s="21">
        <v>2761576.99</v>
      </c>
      <c r="C29" s="21">
        <v>3221457.0599999996</v>
      </c>
      <c r="D29" s="21">
        <v>5983034.0499999998</v>
      </c>
      <c r="E29" s="21">
        <v>3041533.91</v>
      </c>
      <c r="F29" s="21">
        <v>3002485.05</v>
      </c>
      <c r="G29" s="21">
        <f t="shared" si="0"/>
        <v>2941500.1399999997</v>
      </c>
    </row>
    <row r="30" spans="1:7" s="22" customFormat="1" ht="14.4" x14ac:dyDescent="0.3">
      <c r="A30" s="20" t="s">
        <v>33</v>
      </c>
      <c r="B30" s="21">
        <v>108225678.09</v>
      </c>
      <c r="C30" s="21">
        <v>15282373.00999999</v>
      </c>
      <c r="D30" s="21">
        <v>123508051.09999999</v>
      </c>
      <c r="E30" s="21">
        <v>92984360.010000005</v>
      </c>
      <c r="F30" s="21">
        <v>92983774.409999996</v>
      </c>
      <c r="G30" s="21">
        <f t="shared" si="0"/>
        <v>30523691.089999989</v>
      </c>
    </row>
    <row r="31" spans="1:7" s="22" customFormat="1" ht="14.4" x14ac:dyDescent="0.3">
      <c r="A31" s="20" t="s">
        <v>34</v>
      </c>
      <c r="B31" s="21">
        <v>35917632.969999999</v>
      </c>
      <c r="C31" s="21">
        <v>200051.92000000179</v>
      </c>
      <c r="D31" s="21">
        <v>36117684.890000001</v>
      </c>
      <c r="E31" s="21">
        <v>24160690.640000001</v>
      </c>
      <c r="F31" s="21">
        <v>21036907.190000001</v>
      </c>
      <c r="G31" s="21">
        <f t="shared" si="0"/>
        <v>11956994.25</v>
      </c>
    </row>
    <row r="32" spans="1:7" s="22" customFormat="1" ht="14.4" x14ac:dyDescent="0.3">
      <c r="A32" s="20" t="s">
        <v>35</v>
      </c>
      <c r="B32" s="21">
        <v>4639707.57</v>
      </c>
      <c r="C32" s="21">
        <v>-32804.669999999925</v>
      </c>
      <c r="D32" s="21">
        <v>4606902.9000000004</v>
      </c>
      <c r="E32" s="21">
        <v>2235621.52</v>
      </c>
      <c r="F32" s="21">
        <v>2224123.12</v>
      </c>
      <c r="G32" s="21">
        <f t="shared" si="0"/>
        <v>2371281.3800000004</v>
      </c>
    </row>
    <row r="33" spans="1:7" s="22" customFormat="1" ht="14.4" x14ac:dyDescent="0.3">
      <c r="A33" s="20" t="s">
        <v>36</v>
      </c>
      <c r="B33" s="21">
        <v>2724849.68</v>
      </c>
      <c r="C33" s="21">
        <v>455707.27</v>
      </c>
      <c r="D33" s="21">
        <v>3180556.95</v>
      </c>
      <c r="E33" s="21">
        <v>1265257.43</v>
      </c>
      <c r="F33" s="21">
        <v>1265257.43</v>
      </c>
      <c r="G33" s="21">
        <f t="shared" si="0"/>
        <v>1915299.5200000003</v>
      </c>
    </row>
    <row r="34" spans="1:7" s="22" customFormat="1" ht="14.4" x14ac:dyDescent="0.3">
      <c r="A34" s="20" t="s">
        <v>37</v>
      </c>
      <c r="B34" s="21">
        <v>2371278.8199999998</v>
      </c>
      <c r="C34" s="21">
        <v>-327541.0299999998</v>
      </c>
      <c r="D34" s="21">
        <v>2043737.79</v>
      </c>
      <c r="E34" s="21">
        <v>1323536.6499999999</v>
      </c>
      <c r="F34" s="21">
        <v>1323536.6499999999</v>
      </c>
      <c r="G34" s="21">
        <f t="shared" si="0"/>
        <v>720201.14000000013</v>
      </c>
    </row>
    <row r="35" spans="1:7" s="22" customFormat="1" ht="14.4" x14ac:dyDescent="0.3">
      <c r="A35" s="20" t="s">
        <v>38</v>
      </c>
      <c r="B35" s="21">
        <v>810818.72</v>
      </c>
      <c r="C35" s="21">
        <v>-346486.05</v>
      </c>
      <c r="D35" s="21">
        <v>464332.67</v>
      </c>
      <c r="E35" s="21">
        <v>237758.65</v>
      </c>
      <c r="F35" s="21">
        <v>237758.65</v>
      </c>
      <c r="G35" s="21">
        <f t="shared" si="0"/>
        <v>226574.02</v>
      </c>
    </row>
    <row r="36" spans="1:7" s="22" customFormat="1" ht="14.4" x14ac:dyDescent="0.3">
      <c r="A36" s="20" t="s">
        <v>39</v>
      </c>
      <c r="B36" s="21">
        <v>6571899.7699999996</v>
      </c>
      <c r="C36" s="21">
        <v>3066852.3100000005</v>
      </c>
      <c r="D36" s="21">
        <v>9638752.0800000001</v>
      </c>
      <c r="E36" s="21">
        <v>4238459.29</v>
      </c>
      <c r="F36" s="21">
        <v>4234734.17</v>
      </c>
      <c r="G36" s="21">
        <f t="shared" si="0"/>
        <v>5400292.79</v>
      </c>
    </row>
    <row r="37" spans="1:7" s="22" customFormat="1" ht="14.4" x14ac:dyDescent="0.3">
      <c r="A37" s="20" t="s">
        <v>40</v>
      </c>
      <c r="B37" s="21">
        <v>2953700.53</v>
      </c>
      <c r="C37" s="21">
        <v>151642.36000000034</v>
      </c>
      <c r="D37" s="21">
        <v>3105342.89</v>
      </c>
      <c r="E37" s="21">
        <v>1834698.75</v>
      </c>
      <c r="F37" s="21">
        <v>1821827.03</v>
      </c>
      <c r="G37" s="21">
        <f t="shared" si="0"/>
        <v>1270644.1400000001</v>
      </c>
    </row>
    <row r="38" spans="1:7" s="22" customFormat="1" ht="14.4" x14ac:dyDescent="0.3">
      <c r="A38" s="20" t="s">
        <v>41</v>
      </c>
      <c r="B38" s="21">
        <v>14927004.310000001</v>
      </c>
      <c r="C38" s="21">
        <v>-567507.75999999978</v>
      </c>
      <c r="D38" s="21">
        <v>14359496.550000001</v>
      </c>
      <c r="E38" s="21">
        <v>1937839.02</v>
      </c>
      <c r="F38" s="21">
        <v>1931749.02</v>
      </c>
      <c r="G38" s="21">
        <f t="shared" si="0"/>
        <v>12421657.530000001</v>
      </c>
    </row>
    <row r="39" spans="1:7" s="22" customFormat="1" ht="14.4" x14ac:dyDescent="0.3">
      <c r="A39" s="20" t="s">
        <v>42</v>
      </c>
      <c r="B39" s="21">
        <v>4643208.51</v>
      </c>
      <c r="C39" s="21">
        <v>-59651.540000000037</v>
      </c>
      <c r="D39" s="21">
        <v>4583556.97</v>
      </c>
      <c r="E39" s="21">
        <v>2519211.4900000002</v>
      </c>
      <c r="F39" s="21">
        <v>2518735.4900000002</v>
      </c>
      <c r="G39" s="21">
        <f t="shared" si="0"/>
        <v>2064345.4799999995</v>
      </c>
    </row>
    <row r="40" spans="1:7" s="22" customFormat="1" ht="14.4" x14ac:dyDescent="0.3">
      <c r="A40" s="20" t="s">
        <v>43</v>
      </c>
      <c r="B40" s="21">
        <v>2875588.24</v>
      </c>
      <c r="C40" s="21">
        <v>-194096.37000000011</v>
      </c>
      <c r="D40" s="21">
        <v>2681491.87</v>
      </c>
      <c r="E40" s="21">
        <v>1578001.4</v>
      </c>
      <c r="F40" s="21">
        <v>1572661.69</v>
      </c>
      <c r="G40" s="21">
        <f t="shared" si="0"/>
        <v>1103490.4700000002</v>
      </c>
    </row>
    <row r="41" spans="1:7" s="22" customFormat="1" ht="14.4" x14ac:dyDescent="0.3">
      <c r="A41" s="20" t="s">
        <v>44</v>
      </c>
      <c r="B41" s="21">
        <v>3805797.4</v>
      </c>
      <c r="C41" s="21">
        <v>829294.09000000032</v>
      </c>
      <c r="D41" s="21">
        <v>4635091.49</v>
      </c>
      <c r="E41" s="21">
        <v>2323275.35</v>
      </c>
      <c r="F41" s="21">
        <v>2323079.35</v>
      </c>
      <c r="G41" s="21">
        <f t="shared" si="0"/>
        <v>2311816.14</v>
      </c>
    </row>
    <row r="42" spans="1:7" s="22" customFormat="1" ht="14.4" x14ac:dyDescent="0.3">
      <c r="A42" s="20" t="s">
        <v>45</v>
      </c>
      <c r="B42" s="21">
        <v>2889531.94</v>
      </c>
      <c r="C42" s="21">
        <v>-167328.91999999993</v>
      </c>
      <c r="D42" s="21">
        <v>2722203.02</v>
      </c>
      <c r="E42" s="21">
        <v>1494640.16</v>
      </c>
      <c r="F42" s="21">
        <v>1482509.46</v>
      </c>
      <c r="G42" s="21">
        <f t="shared" si="0"/>
        <v>1227562.8600000001</v>
      </c>
    </row>
    <row r="43" spans="1:7" s="22" customFormat="1" ht="14.4" x14ac:dyDescent="0.3">
      <c r="A43" s="20" t="s">
        <v>46</v>
      </c>
      <c r="B43" s="21">
        <v>16301396.050000001</v>
      </c>
      <c r="C43" s="21">
        <v>16642035.43</v>
      </c>
      <c r="D43" s="21">
        <v>32943431.48</v>
      </c>
      <c r="E43" s="21">
        <v>23696905.710000001</v>
      </c>
      <c r="F43" s="21">
        <v>23696905.710000001</v>
      </c>
      <c r="G43" s="21">
        <f t="shared" si="0"/>
        <v>9246525.7699999996</v>
      </c>
    </row>
    <row r="44" spans="1:7" s="22" customFormat="1" ht="14.4" x14ac:dyDescent="0.3">
      <c r="A44" s="20" t="s">
        <v>47</v>
      </c>
      <c r="B44" s="21">
        <v>2338024.69</v>
      </c>
      <c r="C44" s="21">
        <v>2264788.19</v>
      </c>
      <c r="D44" s="21">
        <v>4602812.88</v>
      </c>
      <c r="E44" s="21">
        <v>2210263.41</v>
      </c>
      <c r="F44" s="21">
        <v>2205096.7200000002</v>
      </c>
      <c r="G44" s="21">
        <f t="shared" si="0"/>
        <v>2392549.4699999997</v>
      </c>
    </row>
    <row r="45" spans="1:7" s="22" customFormat="1" ht="14.4" x14ac:dyDescent="0.3">
      <c r="A45" s="20" t="s">
        <v>48</v>
      </c>
      <c r="B45" s="21">
        <v>1561494.15</v>
      </c>
      <c r="C45" s="21">
        <v>-377694</v>
      </c>
      <c r="D45" s="21">
        <v>1183800.1499999999</v>
      </c>
      <c r="E45" s="21">
        <v>683654.24</v>
      </c>
      <c r="F45" s="21">
        <v>683514.24</v>
      </c>
      <c r="G45" s="21">
        <f t="shared" si="0"/>
        <v>500145.90999999992</v>
      </c>
    </row>
    <row r="46" spans="1:7" s="22" customFormat="1" ht="14.4" x14ac:dyDescent="0.3">
      <c r="A46" s="20" t="s">
        <v>49</v>
      </c>
      <c r="B46" s="21">
        <v>1455624.05</v>
      </c>
      <c r="C46" s="21">
        <v>85500.209999999963</v>
      </c>
      <c r="D46" s="21">
        <v>1541124.26</v>
      </c>
      <c r="E46" s="21">
        <v>917640.21</v>
      </c>
      <c r="F46" s="21">
        <v>915581.39</v>
      </c>
      <c r="G46" s="21">
        <f t="shared" si="0"/>
        <v>623484.05000000005</v>
      </c>
    </row>
    <row r="47" spans="1:7" s="22" customFormat="1" ht="14.4" x14ac:dyDescent="0.3">
      <c r="A47" s="20" t="s">
        <v>50</v>
      </c>
      <c r="B47" s="21">
        <v>4220949.2300000004</v>
      </c>
      <c r="C47" s="21">
        <v>3802536.25</v>
      </c>
      <c r="D47" s="21">
        <v>8023485.4800000004</v>
      </c>
      <c r="E47" s="21">
        <v>3930646.61</v>
      </c>
      <c r="F47" s="21">
        <v>3913687.41</v>
      </c>
      <c r="G47" s="21">
        <f t="shared" si="0"/>
        <v>4092838.8700000006</v>
      </c>
    </row>
    <row r="48" spans="1:7" s="22" customFormat="1" ht="14.4" x14ac:dyDescent="0.3">
      <c r="A48" s="20" t="s">
        <v>51</v>
      </c>
      <c r="B48" s="21">
        <v>4872969.63</v>
      </c>
      <c r="C48" s="21">
        <v>-106024.93999999948</v>
      </c>
      <c r="D48" s="21">
        <v>4766944.6900000004</v>
      </c>
      <c r="E48" s="21">
        <v>3268295.15</v>
      </c>
      <c r="F48" s="21">
        <v>3265958.63</v>
      </c>
      <c r="G48" s="21">
        <f t="shared" si="0"/>
        <v>1498649.5400000005</v>
      </c>
    </row>
    <row r="49" spans="1:7" s="22" customFormat="1" ht="14.4" x14ac:dyDescent="0.3">
      <c r="A49" s="20" t="s">
        <v>52</v>
      </c>
      <c r="B49" s="21">
        <v>4280020.1900000004</v>
      </c>
      <c r="C49" s="21">
        <v>4218122.9299999988</v>
      </c>
      <c r="D49" s="21">
        <v>8498143.1199999992</v>
      </c>
      <c r="E49" s="21">
        <v>3892437.37</v>
      </c>
      <c r="F49" s="21">
        <v>3886363.26</v>
      </c>
      <c r="G49" s="21">
        <f t="shared" si="0"/>
        <v>4605705.7499999991</v>
      </c>
    </row>
    <row r="50" spans="1:7" s="22" customFormat="1" ht="14.4" x14ac:dyDescent="0.3">
      <c r="A50" s="20" t="s">
        <v>53</v>
      </c>
      <c r="B50" s="21">
        <v>742905.6</v>
      </c>
      <c r="C50" s="21">
        <v>57928.380000000005</v>
      </c>
      <c r="D50" s="21">
        <v>800833.98</v>
      </c>
      <c r="E50" s="21">
        <v>442742.44</v>
      </c>
      <c r="F50" s="21">
        <v>439833.16</v>
      </c>
      <c r="G50" s="21">
        <f t="shared" si="0"/>
        <v>358091.54</v>
      </c>
    </row>
    <row r="51" spans="1:7" s="22" customFormat="1" ht="14.4" x14ac:dyDescent="0.3">
      <c r="A51" s="20" t="s">
        <v>54</v>
      </c>
      <c r="B51" s="21">
        <v>6444137.79</v>
      </c>
      <c r="C51" s="21">
        <v>7770919.1700000009</v>
      </c>
      <c r="D51" s="21">
        <v>14215056.960000001</v>
      </c>
      <c r="E51" s="21">
        <v>10696082.68</v>
      </c>
      <c r="F51" s="21">
        <v>10695502.460000001</v>
      </c>
      <c r="G51" s="21">
        <f t="shared" si="0"/>
        <v>3518974.2800000012</v>
      </c>
    </row>
    <row r="52" spans="1:7" s="22" customFormat="1" ht="14.4" x14ac:dyDescent="0.3">
      <c r="A52" s="20" t="s">
        <v>55</v>
      </c>
      <c r="B52" s="21">
        <v>2376663.9500000002</v>
      </c>
      <c r="C52" s="21">
        <v>105163.19999999972</v>
      </c>
      <c r="D52" s="21">
        <v>2481827.15</v>
      </c>
      <c r="E52" s="21">
        <v>1530340.78</v>
      </c>
      <c r="F52" s="21">
        <v>1523150.41</v>
      </c>
      <c r="G52" s="21">
        <f t="shared" si="0"/>
        <v>951486.36999999988</v>
      </c>
    </row>
    <row r="53" spans="1:7" s="22" customFormat="1" ht="14.4" x14ac:dyDescent="0.3">
      <c r="A53" s="20" t="s">
        <v>56</v>
      </c>
      <c r="B53" s="21">
        <v>3386012.29</v>
      </c>
      <c r="C53" s="21">
        <v>493647.02</v>
      </c>
      <c r="D53" s="21">
        <v>3879659.31</v>
      </c>
      <c r="E53" s="21">
        <v>2025801.84</v>
      </c>
      <c r="F53" s="21">
        <v>2021661.44</v>
      </c>
      <c r="G53" s="21">
        <f t="shared" si="0"/>
        <v>1853857.47</v>
      </c>
    </row>
    <row r="54" spans="1:7" s="22" customFormat="1" ht="14.4" x14ac:dyDescent="0.3">
      <c r="A54" s="20" t="s">
        <v>57</v>
      </c>
      <c r="B54" s="21">
        <v>75173122.170000002</v>
      </c>
      <c r="C54" s="21">
        <v>-3817899.2800000012</v>
      </c>
      <c r="D54" s="21">
        <v>71355222.890000001</v>
      </c>
      <c r="E54" s="21">
        <v>46095712.259999998</v>
      </c>
      <c r="F54" s="21">
        <v>46084477.259999998</v>
      </c>
      <c r="G54" s="21">
        <f t="shared" si="0"/>
        <v>25259510.630000003</v>
      </c>
    </row>
    <row r="55" spans="1:7" s="22" customFormat="1" ht="14.4" x14ac:dyDescent="0.3">
      <c r="A55" s="20" t="s">
        <v>58</v>
      </c>
      <c r="B55" s="21">
        <v>1639611.44</v>
      </c>
      <c r="C55" s="21">
        <v>876958.4700000002</v>
      </c>
      <c r="D55" s="21">
        <v>2516569.91</v>
      </c>
      <c r="E55" s="21">
        <v>631921.56999999995</v>
      </c>
      <c r="F55" s="21">
        <v>608213.56999999995</v>
      </c>
      <c r="G55" s="21">
        <f t="shared" si="0"/>
        <v>1884648.3400000003</v>
      </c>
    </row>
    <row r="56" spans="1:7" s="22" customFormat="1" ht="14.4" x14ac:dyDescent="0.3">
      <c r="A56" s="20" t="s">
        <v>59</v>
      </c>
      <c r="B56" s="21">
        <v>251085.46</v>
      </c>
      <c r="C56" s="21">
        <v>76326.550000000017</v>
      </c>
      <c r="D56" s="21">
        <v>327412.01</v>
      </c>
      <c r="E56" s="21">
        <v>14927.72</v>
      </c>
      <c r="F56" s="21">
        <v>10287.719999999999</v>
      </c>
      <c r="G56" s="21">
        <f t="shared" si="0"/>
        <v>312484.29000000004</v>
      </c>
    </row>
    <row r="57" spans="1:7" s="22" customFormat="1" ht="14.4" x14ac:dyDescent="0.3">
      <c r="A57" s="20" t="s">
        <v>60</v>
      </c>
      <c r="B57" s="21">
        <v>218975.99</v>
      </c>
      <c r="C57" s="21">
        <v>1500</v>
      </c>
      <c r="D57" s="21">
        <v>220475.99</v>
      </c>
      <c r="E57" s="21">
        <v>69694.58</v>
      </c>
      <c r="F57" s="21">
        <v>69694.58</v>
      </c>
      <c r="G57" s="21">
        <f t="shared" si="0"/>
        <v>150781.40999999997</v>
      </c>
    </row>
    <row r="58" spans="1:7" s="22" customFormat="1" ht="14.4" x14ac:dyDescent="0.3">
      <c r="A58" s="20" t="s">
        <v>61</v>
      </c>
      <c r="B58" s="21">
        <v>783595.31</v>
      </c>
      <c r="C58" s="21">
        <v>925468.75</v>
      </c>
      <c r="D58" s="21">
        <v>1709064.06</v>
      </c>
      <c r="E58" s="21">
        <v>187796.11</v>
      </c>
      <c r="F58" s="21">
        <v>178535.07</v>
      </c>
      <c r="G58" s="21">
        <f t="shared" si="0"/>
        <v>1521267.9500000002</v>
      </c>
    </row>
    <row r="59" spans="1:7" s="22" customFormat="1" ht="14.4" x14ac:dyDescent="0.3">
      <c r="A59" s="20" t="s">
        <v>62</v>
      </c>
      <c r="B59" s="21">
        <v>327948.31</v>
      </c>
      <c r="C59" s="21">
        <v>0</v>
      </c>
      <c r="D59" s="21">
        <v>327948.31</v>
      </c>
      <c r="E59" s="21">
        <v>22977.919999999998</v>
      </c>
      <c r="F59" s="21">
        <v>22977.919999999998</v>
      </c>
      <c r="G59" s="21">
        <f t="shared" si="0"/>
        <v>304970.39</v>
      </c>
    </row>
    <row r="60" spans="1:7" s="22" customFormat="1" ht="14.4" x14ac:dyDescent="0.3">
      <c r="A60" s="20" t="s">
        <v>63</v>
      </c>
      <c r="B60" s="21">
        <v>117676.86</v>
      </c>
      <c r="C60" s="21">
        <v>0</v>
      </c>
      <c r="D60" s="21">
        <v>117676.86</v>
      </c>
      <c r="E60" s="21">
        <v>0</v>
      </c>
      <c r="F60" s="21">
        <v>0</v>
      </c>
      <c r="G60" s="21">
        <f t="shared" si="0"/>
        <v>117676.86</v>
      </c>
    </row>
    <row r="61" spans="1:7" s="22" customFormat="1" ht="14.4" x14ac:dyDescent="0.3">
      <c r="A61" s="20" t="s">
        <v>64</v>
      </c>
      <c r="B61" s="21">
        <v>16740546.470000001</v>
      </c>
      <c r="C61" s="21">
        <v>10568926.119999999</v>
      </c>
      <c r="D61" s="21">
        <v>27309472.59</v>
      </c>
      <c r="E61" s="21">
        <v>14168675.380000001</v>
      </c>
      <c r="F61" s="21">
        <v>14145304.310000001</v>
      </c>
      <c r="G61" s="21">
        <f t="shared" si="0"/>
        <v>13140797.209999999</v>
      </c>
    </row>
    <row r="62" spans="1:7" s="22" customFormat="1" ht="14.4" x14ac:dyDescent="0.3">
      <c r="A62" s="20" t="s">
        <v>65</v>
      </c>
      <c r="B62" s="21">
        <v>3958630.25</v>
      </c>
      <c r="C62" s="21">
        <v>-332908.52</v>
      </c>
      <c r="D62" s="21">
        <v>3625721.73</v>
      </c>
      <c r="E62" s="21">
        <v>2325947.86</v>
      </c>
      <c r="F62" s="21">
        <v>2322629.62</v>
      </c>
      <c r="G62" s="21">
        <f t="shared" si="0"/>
        <v>1299773.8700000001</v>
      </c>
    </row>
    <row r="63" spans="1:7" s="22" customFormat="1" ht="14.4" x14ac:dyDescent="0.3">
      <c r="A63" s="20" t="s">
        <v>66</v>
      </c>
      <c r="B63" s="21">
        <v>1110385.5900000001</v>
      </c>
      <c r="C63" s="21">
        <v>61001.879999999888</v>
      </c>
      <c r="D63" s="21">
        <v>1171387.47</v>
      </c>
      <c r="E63" s="21">
        <v>627460.03</v>
      </c>
      <c r="F63" s="21">
        <v>626133.13</v>
      </c>
      <c r="G63" s="21">
        <f t="shared" si="0"/>
        <v>543927.43999999994</v>
      </c>
    </row>
    <row r="64" spans="1:7" s="22" customFormat="1" ht="14.4" x14ac:dyDescent="0.3">
      <c r="A64" s="20" t="s">
        <v>67</v>
      </c>
      <c r="B64" s="21">
        <v>947833.92</v>
      </c>
      <c r="C64" s="21">
        <v>242490.49999999988</v>
      </c>
      <c r="D64" s="21">
        <v>1190324.42</v>
      </c>
      <c r="E64" s="21">
        <v>587744.4</v>
      </c>
      <c r="F64" s="21">
        <v>586332.56000000006</v>
      </c>
      <c r="G64" s="21">
        <f t="shared" si="0"/>
        <v>602580.0199999999</v>
      </c>
    </row>
    <row r="65" spans="1:7" ht="14.4" x14ac:dyDescent="0.3">
      <c r="A65" s="23" t="s">
        <v>68</v>
      </c>
      <c r="B65" s="24"/>
      <c r="C65" s="24"/>
      <c r="D65" s="24"/>
      <c r="E65" s="24"/>
      <c r="F65" s="24"/>
      <c r="G65" s="24"/>
    </row>
    <row r="66" spans="1:7" s="22" customFormat="1" ht="14.4" x14ac:dyDescent="0.3">
      <c r="A66" s="25" t="s">
        <v>69</v>
      </c>
      <c r="B66" s="26">
        <f>SUM(B67:GASTO_E_FIN_01)</f>
        <v>272641894.18000001</v>
      </c>
      <c r="C66" s="26">
        <f>SUM(C67:GASTO_E_FIN_02)</f>
        <v>27526994.139999997</v>
      </c>
      <c r="D66" s="26">
        <f>SUM(D67:GASTO_E_FIN_03)</f>
        <v>300168888.31999999</v>
      </c>
      <c r="E66" s="26">
        <f>SUM(E67:GASTO_E_FIN_04)</f>
        <v>127182550.96999998</v>
      </c>
      <c r="F66" s="26">
        <f>SUM(F67:GASTO_E_FIN_05)</f>
        <v>127146790.48999999</v>
      </c>
      <c r="G66" s="26">
        <f>SUM(G67:GASTO_E_FIN_06)</f>
        <v>172986337.35000002</v>
      </c>
    </row>
    <row r="67" spans="1:7" s="22" customFormat="1" ht="14.4" x14ac:dyDescent="0.3">
      <c r="A67" s="20" t="s">
        <v>29</v>
      </c>
      <c r="B67" s="21">
        <v>17594000</v>
      </c>
      <c r="C67" s="21">
        <v>-13320860.629999999</v>
      </c>
      <c r="D67" s="21">
        <v>4273139.37</v>
      </c>
      <c r="E67" s="21">
        <v>3197422.17</v>
      </c>
      <c r="F67" s="21">
        <v>3197422.17</v>
      </c>
      <c r="G67" s="21">
        <f>D67-E67</f>
        <v>1075717.2000000002</v>
      </c>
    </row>
    <row r="68" spans="1:7" s="22" customFormat="1" ht="14.4" x14ac:dyDescent="0.3">
      <c r="A68" s="20" t="s">
        <v>40</v>
      </c>
      <c r="B68" s="21">
        <v>320000</v>
      </c>
      <c r="C68" s="21">
        <v>8369</v>
      </c>
      <c r="D68" s="21">
        <v>328369</v>
      </c>
      <c r="E68" s="21">
        <v>245136</v>
      </c>
      <c r="F68" s="21">
        <v>245136</v>
      </c>
      <c r="G68" s="21">
        <f t="shared" ref="G68:G87" si="1">D68-E68</f>
        <v>83233</v>
      </c>
    </row>
    <row r="69" spans="1:7" s="22" customFormat="1" ht="14.4" x14ac:dyDescent="0.3">
      <c r="A69" s="20" t="s">
        <v>41</v>
      </c>
      <c r="B69" s="21">
        <v>27217464.719999999</v>
      </c>
      <c r="C69" s="21">
        <v>6896530.9900000021</v>
      </c>
      <c r="D69" s="21">
        <v>34113995.710000001</v>
      </c>
      <c r="E69" s="21">
        <v>32398100.190000001</v>
      </c>
      <c r="F69" s="21">
        <v>32398100.190000001</v>
      </c>
      <c r="G69" s="21">
        <f t="shared" si="1"/>
        <v>1715895.5199999996</v>
      </c>
    </row>
    <row r="70" spans="1:7" s="22" customFormat="1" ht="14.4" x14ac:dyDescent="0.3">
      <c r="A70" s="20" t="s">
        <v>42</v>
      </c>
      <c r="B70" s="21">
        <v>3685000</v>
      </c>
      <c r="C70" s="21">
        <v>-1942553.67</v>
      </c>
      <c r="D70" s="21">
        <v>1742446.33</v>
      </c>
      <c r="E70" s="21">
        <v>1106053.58</v>
      </c>
      <c r="F70" s="21">
        <v>1106053.58</v>
      </c>
      <c r="G70" s="21">
        <f t="shared" si="1"/>
        <v>636392.75</v>
      </c>
    </row>
    <row r="71" spans="1:7" s="22" customFormat="1" ht="14.4" x14ac:dyDescent="0.3">
      <c r="A71" s="20" t="s">
        <v>44</v>
      </c>
      <c r="B71" s="21">
        <v>1990000</v>
      </c>
      <c r="C71" s="21">
        <v>-184661.04000000004</v>
      </c>
      <c r="D71" s="21">
        <v>1805338.96</v>
      </c>
      <c r="E71" s="21">
        <v>1248363.28</v>
      </c>
      <c r="F71" s="21">
        <v>1248363.28</v>
      </c>
      <c r="G71" s="21">
        <f t="shared" si="1"/>
        <v>556975.67999999993</v>
      </c>
    </row>
    <row r="72" spans="1:7" s="22" customFormat="1" ht="14.4" x14ac:dyDescent="0.3">
      <c r="A72" s="20" t="s">
        <v>46</v>
      </c>
      <c r="B72" s="21">
        <v>20560000</v>
      </c>
      <c r="C72" s="21">
        <v>548980.60000000149</v>
      </c>
      <c r="D72" s="21">
        <v>21108980.600000001</v>
      </c>
      <c r="E72" s="21">
        <v>9545498.4900000002</v>
      </c>
      <c r="F72" s="21">
        <v>9509738.0099999998</v>
      </c>
      <c r="G72" s="21">
        <f t="shared" si="1"/>
        <v>11563482.110000001</v>
      </c>
    </row>
    <row r="73" spans="1:7" s="22" customFormat="1" ht="14.4" x14ac:dyDescent="0.3">
      <c r="A73" s="20" t="s">
        <v>47</v>
      </c>
      <c r="B73" s="21">
        <v>0</v>
      </c>
      <c r="C73" s="21">
        <v>1550000</v>
      </c>
      <c r="D73" s="21">
        <v>1550000</v>
      </c>
      <c r="E73" s="21">
        <v>0</v>
      </c>
      <c r="F73" s="21">
        <v>0</v>
      </c>
      <c r="G73" s="21">
        <f t="shared" si="1"/>
        <v>1550000</v>
      </c>
    </row>
    <row r="74" spans="1:7" s="22" customFormat="1" ht="14.4" x14ac:dyDescent="0.3">
      <c r="A74" s="20" t="s">
        <v>50</v>
      </c>
      <c r="B74" s="21">
        <v>0</v>
      </c>
      <c r="C74" s="21">
        <v>1590200</v>
      </c>
      <c r="D74" s="21">
        <v>1590200</v>
      </c>
      <c r="E74" s="21">
        <v>0</v>
      </c>
      <c r="F74" s="21">
        <v>0</v>
      </c>
      <c r="G74" s="21">
        <f t="shared" si="1"/>
        <v>1590200</v>
      </c>
    </row>
    <row r="75" spans="1:7" s="22" customFormat="1" ht="14.4" x14ac:dyDescent="0.3">
      <c r="A75" s="20" t="s">
        <v>51</v>
      </c>
      <c r="B75" s="21">
        <v>0</v>
      </c>
      <c r="C75" s="21">
        <v>1000000</v>
      </c>
      <c r="D75" s="21">
        <v>1000000</v>
      </c>
      <c r="E75" s="21">
        <v>0</v>
      </c>
      <c r="F75" s="21">
        <v>0</v>
      </c>
      <c r="G75" s="21">
        <f t="shared" si="1"/>
        <v>1000000</v>
      </c>
    </row>
    <row r="76" spans="1:7" s="22" customFormat="1" ht="14.4" x14ac:dyDescent="0.3">
      <c r="A76" s="20" t="s">
        <v>52</v>
      </c>
      <c r="B76" s="21">
        <v>0</v>
      </c>
      <c r="C76" s="21">
        <v>2587289</v>
      </c>
      <c r="D76" s="21">
        <v>2587289</v>
      </c>
      <c r="E76" s="21">
        <v>1179889</v>
      </c>
      <c r="F76" s="21">
        <v>1179889</v>
      </c>
      <c r="G76" s="21">
        <f t="shared" si="1"/>
        <v>1407400</v>
      </c>
    </row>
    <row r="77" spans="1:7" s="22" customFormat="1" ht="14.4" x14ac:dyDescent="0.3">
      <c r="A77" s="20" t="s">
        <v>55</v>
      </c>
      <c r="B77" s="21">
        <v>241696.07</v>
      </c>
      <c r="C77" s="21">
        <v>-15096.070000000007</v>
      </c>
      <c r="D77" s="21">
        <v>226600</v>
      </c>
      <c r="E77" s="21">
        <v>33718.400000000001</v>
      </c>
      <c r="F77" s="21">
        <v>33718.400000000001</v>
      </c>
      <c r="G77" s="21">
        <f t="shared" si="1"/>
        <v>192881.6</v>
      </c>
    </row>
    <row r="78" spans="1:7" s="22" customFormat="1" ht="14.4" x14ac:dyDescent="0.3">
      <c r="A78" s="20" t="s">
        <v>57</v>
      </c>
      <c r="B78" s="21">
        <v>54033589.299999997</v>
      </c>
      <c r="C78" s="21">
        <v>-8201268.1400000006</v>
      </c>
      <c r="D78" s="21">
        <v>45832321.159999996</v>
      </c>
      <c r="E78" s="21">
        <v>20792897.710000001</v>
      </c>
      <c r="F78" s="21">
        <v>20792897.710000001</v>
      </c>
      <c r="G78" s="21">
        <f t="shared" si="1"/>
        <v>25039423.449999996</v>
      </c>
    </row>
    <row r="79" spans="1:7" s="22" customFormat="1" ht="14.4" x14ac:dyDescent="0.3">
      <c r="A79" s="20" t="s">
        <v>58</v>
      </c>
      <c r="B79" s="21">
        <v>10539316.93</v>
      </c>
      <c r="C79" s="21">
        <v>2352073.4900000002</v>
      </c>
      <c r="D79" s="21">
        <v>12891390.42</v>
      </c>
      <c r="E79" s="21">
        <v>8708309.4399999995</v>
      </c>
      <c r="F79" s="21">
        <v>8708309.4399999995</v>
      </c>
      <c r="G79" s="21">
        <f t="shared" si="1"/>
        <v>4183080.9800000004</v>
      </c>
    </row>
    <row r="80" spans="1:7" s="22" customFormat="1" ht="14.4" x14ac:dyDescent="0.3">
      <c r="A80" s="20" t="s">
        <v>59</v>
      </c>
      <c r="B80" s="21">
        <v>1401337.77</v>
      </c>
      <c r="C80" s="21">
        <v>111263.17999999993</v>
      </c>
      <c r="D80" s="21">
        <v>1512600.95</v>
      </c>
      <c r="E80" s="21">
        <v>785336.2</v>
      </c>
      <c r="F80" s="21">
        <v>785336.2</v>
      </c>
      <c r="G80" s="21">
        <f t="shared" si="1"/>
        <v>727264.75</v>
      </c>
    </row>
    <row r="81" spans="1:7" s="22" customFormat="1" ht="14.4" x14ac:dyDescent="0.3">
      <c r="A81" s="20" t="s">
        <v>60</v>
      </c>
      <c r="B81" s="21">
        <v>625257.87</v>
      </c>
      <c r="C81" s="21">
        <v>-177662.66999999998</v>
      </c>
      <c r="D81" s="21">
        <v>447595.2</v>
      </c>
      <c r="E81" s="21">
        <v>197075.44</v>
      </c>
      <c r="F81" s="21">
        <v>197075.44</v>
      </c>
      <c r="G81" s="21">
        <f t="shared" si="1"/>
        <v>250519.76</v>
      </c>
    </row>
    <row r="82" spans="1:7" s="22" customFormat="1" ht="14.4" x14ac:dyDescent="0.3">
      <c r="A82" s="20" t="s">
        <v>61</v>
      </c>
      <c r="B82" s="21">
        <v>5127305.84</v>
      </c>
      <c r="C82" s="21">
        <v>432931.8900000006</v>
      </c>
      <c r="D82" s="21">
        <v>5560237.7300000004</v>
      </c>
      <c r="E82" s="21">
        <v>3675743.6</v>
      </c>
      <c r="F82" s="21">
        <v>3675743.6</v>
      </c>
      <c r="G82" s="21">
        <f t="shared" si="1"/>
        <v>1884494.1300000004</v>
      </c>
    </row>
    <row r="83" spans="1:7" s="22" customFormat="1" ht="14.4" x14ac:dyDescent="0.3">
      <c r="A83" s="20" t="s">
        <v>62</v>
      </c>
      <c r="B83" s="21">
        <v>1699567.72</v>
      </c>
      <c r="C83" s="21">
        <v>-1050000</v>
      </c>
      <c r="D83" s="21">
        <v>649567.72</v>
      </c>
      <c r="E83" s="21">
        <v>157231.20000000001</v>
      </c>
      <c r="F83" s="21">
        <v>157231.20000000001</v>
      </c>
      <c r="G83" s="21">
        <f t="shared" si="1"/>
        <v>492336.51999999996</v>
      </c>
    </row>
    <row r="84" spans="1:7" s="22" customFormat="1" ht="14.4" x14ac:dyDescent="0.3">
      <c r="A84" s="20" t="s">
        <v>63</v>
      </c>
      <c r="B84" s="21">
        <v>1137338.51</v>
      </c>
      <c r="C84" s="21">
        <v>-300000</v>
      </c>
      <c r="D84" s="21">
        <v>837338.51</v>
      </c>
      <c r="E84" s="21">
        <v>552213.30000000005</v>
      </c>
      <c r="F84" s="21">
        <v>552213.30000000005</v>
      </c>
      <c r="G84" s="21">
        <f t="shared" si="1"/>
        <v>285125.20999999996</v>
      </c>
    </row>
    <row r="85" spans="1:7" s="22" customFormat="1" ht="14.4" x14ac:dyDescent="0.3">
      <c r="A85" s="20" t="s">
        <v>64</v>
      </c>
      <c r="B85" s="21">
        <v>126470019.45</v>
      </c>
      <c r="C85" s="21">
        <v>35146458.209999993</v>
      </c>
      <c r="D85" s="21">
        <v>161616477.66</v>
      </c>
      <c r="E85" s="21">
        <v>43297963.049999997</v>
      </c>
      <c r="F85" s="21">
        <v>43297963.049999997</v>
      </c>
      <c r="G85" s="21">
        <f t="shared" si="1"/>
        <v>118318514.61</v>
      </c>
    </row>
    <row r="86" spans="1:7" s="22" customFormat="1" ht="14.4" x14ac:dyDescent="0.3">
      <c r="A86" s="20" t="s">
        <v>66</v>
      </c>
      <c r="B86" s="21">
        <v>0</v>
      </c>
      <c r="C86" s="21">
        <v>200000</v>
      </c>
      <c r="D86" s="21">
        <v>200000</v>
      </c>
      <c r="E86" s="21">
        <v>61599.92</v>
      </c>
      <c r="F86" s="21">
        <v>61599.92</v>
      </c>
      <c r="G86" s="21">
        <f t="shared" si="1"/>
        <v>138400.08000000002</v>
      </c>
    </row>
    <row r="87" spans="1:7" s="22" customFormat="1" ht="14.4" x14ac:dyDescent="0.3">
      <c r="A87" s="20" t="s">
        <v>67</v>
      </c>
      <c r="B87" s="21">
        <v>0</v>
      </c>
      <c r="C87" s="21">
        <v>295000</v>
      </c>
      <c r="D87" s="21">
        <v>295000</v>
      </c>
      <c r="E87" s="21">
        <v>0</v>
      </c>
      <c r="F87" s="21">
        <v>0</v>
      </c>
      <c r="G87" s="21">
        <f t="shared" si="1"/>
        <v>295000</v>
      </c>
    </row>
    <row r="88" spans="1:7" ht="14.4" x14ac:dyDescent="0.3">
      <c r="A88" s="23" t="s">
        <v>68</v>
      </c>
      <c r="B88" s="24"/>
      <c r="C88" s="24"/>
      <c r="D88" s="24"/>
      <c r="E88" s="24"/>
      <c r="F88" s="24"/>
      <c r="G88" s="24"/>
    </row>
    <row r="89" spans="1:7" ht="14.4" x14ac:dyDescent="0.3">
      <c r="A89" s="25" t="s">
        <v>70</v>
      </c>
      <c r="B89" s="26">
        <f>GASTO_NE_T1+GASTO_E_T1</f>
        <v>768683647.38000011</v>
      </c>
      <c r="C89" s="26">
        <f>GASTO_NE_T2+GASTO_E_T2</f>
        <v>119399592.86</v>
      </c>
      <c r="D89" s="26">
        <f>GASTO_NE_T3+GASTO_E_T3</f>
        <v>888083240.23999977</v>
      </c>
      <c r="E89" s="26">
        <f>GASTO_NE_T4+GASTO_E_T4</f>
        <v>492584452.50999993</v>
      </c>
      <c r="F89" s="26">
        <f>GASTO_NE_T5+GASTO_E_T5</f>
        <v>488671173.28000009</v>
      </c>
      <c r="G89" s="26">
        <f>GASTO_NE_T6+GASTO_E_T6</f>
        <v>395498787.73000002</v>
      </c>
    </row>
    <row r="90" spans="1:7" ht="14.4" x14ac:dyDescent="0.3">
      <c r="A90" s="27"/>
      <c r="B90" s="27"/>
      <c r="C90" s="27"/>
      <c r="D90" s="27"/>
      <c r="E90" s="27"/>
      <c r="F90" s="27"/>
      <c r="G90" s="2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8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2022-11-07T23:06:26Z</cp:lastPrinted>
  <dcterms:created xsi:type="dcterms:W3CDTF">2022-11-07T23:06:09Z</dcterms:created>
  <dcterms:modified xsi:type="dcterms:W3CDTF">2022-11-07T23:06:39Z</dcterms:modified>
</cp:coreProperties>
</file>